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E:\Annual Meetings\Annual Meeting Jan 21 2024\"/>
    </mc:Choice>
  </mc:AlternateContent>
  <xr:revisionPtr revIDLastSave="0" documentId="8_{F391B4B2-901E-4E68-81C6-253BD1E7FCAC}" xr6:coauthVersionLast="47" xr6:coauthVersionMax="47" xr10:uidLastSave="{00000000-0000-0000-0000-000000000000}"/>
  <bookViews>
    <workbookView xWindow="768" yWindow="768" windowWidth="17280" windowHeight="11052" activeTab="1" xr2:uid="{00000000-000D-0000-FFFF-FFFF00000000}"/>
  </bookViews>
  <sheets>
    <sheet name="Export Summary" sheetId="1" r:id="rId1"/>
    <sheet name="Sheet1" sheetId="2" r:id="rId2"/>
    <sheet name="Sheet2" sheetId="3" r:id="rId3"/>
    <sheet name="Sheet3" sheetId="4" r:id="rId4"/>
  </sheet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5" i="2" l="1"/>
  <c r="H35" i="2"/>
  <c r="G35" i="2"/>
  <c r="F35" i="2"/>
  <c r="E35" i="2"/>
  <c r="D35" i="2"/>
  <c r="C35" i="2"/>
  <c r="B35" i="2"/>
  <c r="I29" i="2"/>
  <c r="H29" i="2"/>
  <c r="G29" i="2"/>
  <c r="F29" i="2"/>
  <c r="F36" i="2" s="1"/>
  <c r="E29" i="2"/>
  <c r="D29" i="2"/>
  <c r="C29" i="2"/>
  <c r="B29" i="2"/>
  <c r="I23" i="2"/>
  <c r="I36" i="2" s="1"/>
  <c r="H23" i="2"/>
  <c r="H36" i="2" s="1"/>
  <c r="G23" i="2"/>
  <c r="G36" i="2" s="1"/>
  <c r="E23" i="2"/>
  <c r="E36" i="2" s="1"/>
  <c r="D23" i="2"/>
  <c r="D36" i="2" s="1"/>
  <c r="C23" i="2"/>
  <c r="B23" i="2"/>
  <c r="I15" i="2"/>
  <c r="H15" i="2"/>
  <c r="G15" i="2"/>
  <c r="F15" i="2"/>
  <c r="E15" i="2"/>
  <c r="D15" i="2"/>
  <c r="C15" i="2"/>
  <c r="C36" i="2" s="1"/>
  <c r="B15" i="2"/>
  <c r="B36" i="2" s="1"/>
  <c r="I12" i="2"/>
  <c r="H12" i="2"/>
  <c r="G12" i="2"/>
  <c r="F12" i="2"/>
  <c r="E12" i="2"/>
  <c r="D12" i="2"/>
  <c r="B12" i="2"/>
  <c r="I7" i="2"/>
  <c r="H7" i="2"/>
  <c r="G7" i="2"/>
  <c r="F7" i="2"/>
  <c r="E7" i="2"/>
  <c r="D7" i="2"/>
  <c r="B7" i="2"/>
</calcChain>
</file>

<file path=xl/sharedStrings.xml><?xml version="1.0" encoding="utf-8"?>
<sst xmlns="http://schemas.openxmlformats.org/spreadsheetml/2006/main" count="62" uniqueCount="38">
  <si>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</si>
  <si>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</si>
  <si>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</si>
  <si>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</si>
  <si>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Table 1</t>
  </si>
  <si>
    <t>Sheet1</t>
  </si>
  <si>
    <r>
      <rPr>
        <u/>
        <sz val="12"/>
        <color indexed="11"/>
        <rFont val="Arial"/>
      </rPr>
      <t>Sheet1</t>
    </r>
  </si>
  <si>
    <t>Sheet2</t>
  </si>
  <si>
    <t>Sheet3</t>
  </si>
  <si>
    <t>First Evangelical Congregational Church</t>
  </si>
  <si>
    <t>Financial Report 2023</t>
  </si>
  <si>
    <t>Endowment Funds</t>
  </si>
  <si>
    <t>EquityFunds</t>
  </si>
  <si>
    <t>Begininng Balance</t>
  </si>
  <si>
    <t>Net Increase (Decrease)</t>
  </si>
  <si>
    <t>Ending Balance</t>
  </si>
  <si>
    <t>Fixed Funds</t>
  </si>
  <si>
    <t>Total Endowment Funds</t>
  </si>
  <si>
    <t>Contribution to UPL</t>
  </si>
  <si>
    <t>Scholardship Account</t>
  </si>
  <si>
    <t>Beginning Balance</t>
  </si>
  <si>
    <t>Withdrawals (Total)</t>
  </si>
  <si>
    <t>Deposits (Total)</t>
  </si>
  <si>
    <t>Operational Account</t>
  </si>
  <si>
    <t>Withdrawals</t>
  </si>
  <si>
    <t>Deposits &amp; Interest</t>
  </si>
  <si>
    <t>Reserve Account</t>
  </si>
  <si>
    <t>Total Assets</t>
  </si>
  <si>
    <t>Net Increase (Decrease)  in First and Second Funds are due to changes in the underlining value of the funds and the annual withdrawl.</t>
  </si>
  <si>
    <t>Values are as December 31, 2023</t>
  </si>
  <si>
    <t xml:space="preserve"> </t>
  </si>
  <si>
    <t xml:space="preserve">$11,267.00 taken from endowment funds to the UPL.    </t>
  </si>
  <si>
    <t>No scholarship was granted in 2023</t>
  </si>
  <si>
    <t>$240.00 was taken from Operations to pay for UCC conference.</t>
  </si>
  <si>
    <t>Respectfully Submitted</t>
  </si>
  <si>
    <t xml:space="preserve">Thomas Gray </t>
  </si>
  <si>
    <t>Treasurer</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</si>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</sst>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quot; &quot;;\(&quot;$&quot;#,##0.00\)"/>
    <numFmt numFmtId="165" formatCode="&quot;$&quot;#,##0.00"/>
  </numFmts>
  <fonts count="4" x14ac:knownFonts="1">
    <font>
      <sz val="10"/>
      <color indexed="8"/>
      <name val="Arial"/>
    </font>
    <font>
      <sz val="12"/>
      <color indexed="8"/>
      <name val="Arial"/>
    </font>
    <font>
      <sz val="14"/>
      <color indexed="8"/>
      <name val="Arial"/>
    </font>
    <font>
      <u/>
      <sz val="12"/>
      <color indexed="11"/>
      <name val="Arial"/>
    </font>
  </fonts>
  <fills count="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6"/>
        <bgColor auto="1"/>
      </patternFill>
    </fill>
  </fills>
  <borders count="19">
    <border>
      <left/>
      <right/>
      <top/>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top/>
      <bottom/>
      <diagonal/>
    </border>
    <border>
      <left/>
      <right/>
      <top/>
      <bottom/>
      <diagonal/>
    </border>
    <border>
      <left/>
      <right style="thin">
        <color indexed="12"/>
      </right>
      <top/>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style="thin">
        <color indexed="14"/>
      </left>
      <right style="thin">
        <color indexed="15"/>
      </right>
      <top style="thin">
        <color indexed="14"/>
      </top>
      <bottom style="thin">
        <color indexed="15"/>
      </bottom>
      <diagonal/>
    </border>
    <border>
      <left style="thin">
        <color indexed="15"/>
      </left>
      <right style="thin">
        <color indexed="15"/>
      </right>
      <top style="thin">
        <color indexed="14"/>
      </top>
      <bottom style="thin">
        <color indexed="15"/>
      </bottom>
      <diagonal/>
    </border>
    <border>
      <left style="thin">
        <color indexed="15"/>
      </left>
      <right style="thin">
        <color indexed="14"/>
      </right>
      <top style="thin">
        <color indexed="14"/>
      </top>
      <bottom style="thin">
        <color indexed="15"/>
      </bottom>
      <diagonal/>
    </border>
    <border>
      <left style="thin">
        <color indexed="14"/>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4"/>
      </right>
      <top style="thin">
        <color indexed="15"/>
      </top>
      <bottom style="thin">
        <color indexed="15"/>
      </bottom>
      <diagonal/>
    </border>
    <border>
      <left style="thin">
        <color indexed="14"/>
      </left>
      <right style="thin">
        <color indexed="15"/>
      </right>
      <top style="thin">
        <color indexed="15"/>
      </top>
      <bottom style="thin">
        <color indexed="14"/>
      </bottom>
      <diagonal/>
    </border>
    <border>
      <left style="thin">
        <color indexed="15"/>
      </left>
      <right style="thin">
        <color indexed="15"/>
      </right>
      <top style="thin">
        <color indexed="15"/>
      </top>
      <bottom style="thin">
        <color indexed="14"/>
      </bottom>
      <diagonal/>
    </border>
    <border>
      <left style="thin">
        <color indexed="15"/>
      </left>
      <right style="thin">
        <color indexed="14"/>
      </right>
      <top style="thin">
        <color indexed="15"/>
      </top>
      <bottom style="thin">
        <color indexed="14"/>
      </bottom>
      <diagonal/>
    </border>
  </borders>
  <cellStyleXfs count="1">
    <xf numFmtId="0" fontId="0" fillId="0" borderId="0" applyNumberFormat="0" applyFill="0" applyBorder="0" applyProtection="0"/>
  </cellStyleXfs>
  <cellXfs count="52">
    <xf numFmtId="0" fontId="0" fillId="0" borderId="0" xfId="0"/>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49" fontId="2" fillId="0" borderId="5" xfId="0" applyNumberFormat="1" applyFont="1" applyBorder="1" applyAlignment="1">
      <alignment horizontal="left"/>
    </xf>
    <xf numFmtId="49" fontId="1" fillId="2" borderId="5" xfId="0" applyNumberFormat="1" applyFont="1" applyFill="1" applyBorder="1" applyAlignment="1">
      <alignment horizontal="left"/>
    </xf>
    <xf numFmtId="0" fontId="1" fillId="2" borderId="5" xfId="0" applyFont="1" applyFill="1" applyBorder="1" applyAlignment="1">
      <alignment horizontal="left"/>
    </xf>
    <xf numFmtId="0" fontId="1" fillId="3" borderId="5" xfId="0" applyFont="1" applyFill="1" applyBorder="1" applyAlignment="1">
      <alignment horizontal="left"/>
    </xf>
    <xf numFmtId="49" fontId="1" fillId="3" borderId="5" xfId="0" applyNumberFormat="1" applyFont="1" applyFill="1" applyBorder="1" applyAlignment="1">
      <alignment horizontal="left"/>
    </xf>
    <xf numFmtId="49" fontId="3" fillId="3" borderId="5" xfId="0" applyNumberFormat="1" applyFont="1" applyFill="1" applyBorder="1" applyAlignment="1">
      <alignment horizontal="left"/>
    </xf>
    <xf numFmtId="0" fontId="0" fillId="0" borderId="7" xfId="0" applyBorder="1"/>
    <xf numFmtId="0" fontId="0" fillId="0" borderId="9" xfId="0" applyBorder="1"/>
    <xf numFmtId="0" fontId="0" fillId="0" borderId="0" xfId="0" applyNumberFormat="1" applyAlignment="1">
      <alignment vertical="top" wrapText="1"/>
    </xf>
    <xf numFmtId="49" fontId="0" fillId="0" borderId="10" xfId="0" applyNumberForma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49" fontId="0" fillId="5" borderId="13" xfId="0" applyNumberFormat="1" applyFill="1" applyBorder="1" applyAlignment="1">
      <alignment vertical="top" wrapText="1"/>
    </xf>
    <xf numFmtId="0" fontId="0" fillId="5" borderId="14" xfId="0" applyFill="1" applyBorder="1" applyAlignment="1">
      <alignment vertical="top" wrapText="1"/>
    </xf>
    <xf numFmtId="0" fontId="0" fillId="5" borderId="15" xfId="0" applyFill="1" applyBorder="1" applyAlignment="1">
      <alignment vertical="top" wrapText="1"/>
    </xf>
    <xf numFmtId="0" fontId="0" fillId="0" borderId="13" xfId="0" applyBorder="1" applyAlignment="1">
      <alignment vertical="top" wrapText="1"/>
    </xf>
    <xf numFmtId="0" fontId="0" fillId="0" borderId="14" xfId="0" applyNumberFormat="1" applyBorder="1" applyAlignment="1">
      <alignment vertical="top" wrapText="1"/>
    </xf>
    <xf numFmtId="0" fontId="0" fillId="0" borderId="15" xfId="0" applyBorder="1" applyAlignment="1">
      <alignment vertical="top" wrapText="1"/>
    </xf>
    <xf numFmtId="164" fontId="0" fillId="5" borderId="14" xfId="0" applyNumberFormat="1" applyFill="1" applyBorder="1" applyAlignment="1">
      <alignment vertical="top" wrapText="1"/>
    </xf>
    <xf numFmtId="49" fontId="0" fillId="0" borderId="13" xfId="0" applyNumberFormat="1" applyBorder="1" applyAlignment="1">
      <alignment vertical="top" wrapText="1"/>
    </xf>
    <xf numFmtId="164" fontId="0" fillId="0" borderId="14" xfId="0" applyNumberFormat="1" applyBorder="1" applyAlignment="1">
      <alignment vertical="top" wrapText="1"/>
    </xf>
    <xf numFmtId="0" fontId="0" fillId="5" borderId="13" xfId="0" applyFill="1" applyBorder="1" applyAlignment="1">
      <alignment vertical="top" wrapText="1"/>
    </xf>
    <xf numFmtId="0" fontId="0" fillId="0" borderId="14" xfId="0" applyBorder="1" applyAlignment="1">
      <alignment vertical="top" wrapText="1"/>
    </xf>
    <xf numFmtId="49" fontId="0" fillId="5" borderId="14" xfId="0" applyNumberFormat="1" applyFill="1" applyBorder="1" applyAlignment="1">
      <alignment vertical="top" wrapText="1"/>
    </xf>
    <xf numFmtId="165" fontId="0" fillId="5" borderId="14" xfId="0" applyNumberFormat="1" applyFill="1" applyBorder="1" applyAlignment="1">
      <alignment vertical="top" wrapText="1"/>
    </xf>
    <xf numFmtId="49" fontId="0" fillId="0" borderId="14" xfId="0" applyNumberFormat="1" applyBorder="1" applyAlignment="1">
      <alignment vertical="top" wrapText="1"/>
    </xf>
    <xf numFmtId="0" fontId="0" fillId="5" borderId="16" xfId="0" applyFill="1" applyBorder="1" applyAlignment="1">
      <alignment vertical="top" wrapText="1"/>
    </xf>
    <xf numFmtId="49" fontId="0" fillId="5" borderId="17" xfId="0" applyNumberFormat="1" applyFill="1" applyBorder="1" applyAlignment="1">
      <alignment vertical="top" wrapText="1"/>
    </xf>
    <xf numFmtId="0" fontId="0" fillId="5" borderId="17" xfId="0" applyFill="1" applyBorder="1" applyAlignment="1">
      <alignment vertical="top" wrapText="1"/>
    </xf>
    <xf numFmtId="0" fontId="0" fillId="5" borderId="18" xfId="0" applyFill="1" applyBorder="1" applyAlignment="1">
      <alignment vertical="top" wrapText="1"/>
    </xf>
    <xf numFmtId="0" fontId="0" fillId="4" borderId="1"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4" borderId="7" xfId="0" applyFill="1" applyBorder="1"/>
    <xf numFmtId="0" fontId="0" fillId="4" borderId="8" xfId="0" applyFill="1" applyBorder="1"/>
    <xf numFmtId="0" fontId="0" fillId="4" borderId="9" xfId="0" applyFill="1" applyBorder="1"/>
    <xf numFmtId="49" fontId="1" fillId="4" borderId="5" xfId="0" applyNumberFormat="1" applyFont="1" applyFill="1" applyBorder="1" applyAlignment="1">
      <alignment horizontal="left" wrapText="1"/>
    </xf>
    <xf numFmtId="0" fontId="0" fillId="0" borderId="5" xfId="0" applyBorder="1"/>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AAAAAA"/>
      <rgbColor rgb="FFFFFFFF"/>
      <rgbColor rgb="FFADADAD"/>
      <rgbColor rgb="FFE3E3E3"/>
      <rgbColor rgb="FFF4F9F8"/>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6"/>
  <sheetViews>
    <sheetView showGridLines="0" workbookViewId="0"/>
  </sheetViews>
  <sheetFormatPr defaultColWidth="10" defaultRowHeight="13.05" customHeight="1" x14ac:dyDescent="0.25"/>
  <cols>
    <col min="1" max="1" width="2" style="4" customWidth="1"/>
    <col min="2" max="4" width="33.6640625" style="4" customWidth="1"/>
    <col min="5" max="6" width="10" style="4" customWidth="1"/>
    <col min="7" max="16384" width="10" style="4"/>
  </cols>
  <sheetData>
    <row r="1" spans="1:5" ht="13.65" customHeight="1" x14ac:dyDescent="0.25">
      <c r="A1" s="5"/>
      <c r="B1" s="6"/>
      <c r="C1" s="6"/>
      <c r="D1" s="6"/>
      <c r="E1" s="7"/>
    </row>
    <row r="2" spans="1:5" ht="13.65" customHeight="1" x14ac:dyDescent="0.25">
      <c r="A2" s="8"/>
      <c r="B2" s="9"/>
      <c r="C2" s="9"/>
      <c r="D2" s="9"/>
      <c r="E2" s="10"/>
    </row>
    <row r="3" spans="1:5" ht="49.95" customHeight="1" x14ac:dyDescent="0.25">
      <c r="A3" s="8"/>
      <c r="B3" s="50" t="s">
        <v>0</v>
      </c>
      <c r="C3" s="51"/>
      <c r="D3" s="51"/>
      <c r="E3" s="10"/>
    </row>
    <row r="4" spans="1:5" ht="13.65" customHeight="1" x14ac:dyDescent="0.25">
      <c r="A4" s="8"/>
      <c r="B4" s="9"/>
      <c r="C4" s="9"/>
      <c r="D4" s="9"/>
      <c r="E4" s="10"/>
    </row>
    <row r="5" spans="1:5" ht="13.65" customHeight="1" x14ac:dyDescent="0.25">
      <c r="A5" s="8"/>
      <c r="B5" s="9"/>
      <c r="C5" s="9"/>
      <c r="D5" s="9"/>
      <c r="E5" s="10"/>
    </row>
    <row r="6" spans="1:5" ht="13.65" customHeight="1" x14ac:dyDescent="0.25">
      <c r="A6" s="8"/>
      <c r="B6" s="9"/>
      <c r="C6" s="9"/>
      <c r="D6" s="9"/>
      <c r="E6" s="10"/>
    </row>
    <row r="7" spans="1:5" ht="17.399999999999999" x14ac:dyDescent="0.3">
      <c r="A7" s="8"/>
      <c r="B7" s="11" t="s">
        <v>1</v>
      </c>
      <c r="C7" s="11" t="s">
        <v>2</v>
      </c>
      <c r="D7" s="11" t="s">
        <v>3</v>
      </c>
      <c r="E7" s="10"/>
    </row>
    <row r="8" spans="1:5" ht="13.65" customHeight="1" x14ac:dyDescent="0.25">
      <c r="A8" s="8"/>
      <c r="B8" s="9"/>
      <c r="C8" s="9"/>
      <c r="D8" s="9"/>
      <c r="E8" s="10"/>
    </row>
    <row r="9" spans="1:5" ht="15" x14ac:dyDescent="0.25">
      <c r="A9" s="8"/>
      <c r="B9" s="12" t="s">
        <v>5</v>
      </c>
      <c r="C9" s="13"/>
      <c r="D9" s="13"/>
      <c r="E9" s="10"/>
    </row>
    <row r="10" spans="1:5" ht="15" x14ac:dyDescent="0.25">
      <c r="A10" s="8"/>
      <c r="B10" s="14"/>
      <c r="C10" s="15" t="s">
        <v>4</v>
      </c>
      <c r="D10" s="16" t="s">
        <v>6</v>
      </c>
      <c r="E10" s="10"/>
    </row>
    <row r="11" spans="1:5" ht="13.05" customHeight="1" x14ac:dyDescent="0.25">
      <c r="A11" s="8"/>
      <c r="B11" s="1" t="s">
        <v>5</v>
      </c>
      <c r="C11" s="1"/>
      <c r="D11" s="1"/>
      <c r="E11" s="10"/>
    </row>
    <row r="12" spans="1:5" ht="13.05" customHeight="1" x14ac:dyDescent="0.25">
      <c r="A12" s="8"/>
      <c r="B12" s="2"/>
      <c r="C12" s="2" t="s">
        <v>4</v>
      </c>
      <c r="D12" s="3" t="s">
        <v>5</v>
      </c>
      <c r="E12" s="10"/>
    </row>
    <row r="13" spans="1:5" ht="13.05" customHeight="1" x14ac:dyDescent="0.25">
      <c r="A13" s="8"/>
      <c r="B13" s="1" t="s">
        <v>7</v>
      </c>
      <c r="C13" s="1"/>
      <c r="D13" s="1"/>
      <c r="E13" s="10"/>
    </row>
    <row r="14" spans="1:5" ht="13.05" customHeight="1" x14ac:dyDescent="0.25">
      <c r="A14" s="17"/>
      <c r="B14" s="2"/>
      <c r="C14" s="2" t="s">
        <v>4</v>
      </c>
      <c r="D14" s="3" t="s">
        <v>7</v>
      </c>
      <c r="E14" s="18"/>
    </row>
    <row r="15" spans="1:5" ht="15" x14ac:dyDescent="0.25">
      <c r="B15" s="1" t="s">
        <v>8</v>
      </c>
      <c r="C15" s="1"/>
      <c r="D15" s="1"/>
    </row>
    <row r="16" spans="1:5" ht="15" x14ac:dyDescent="0.25">
      <c r="B16" s="2"/>
      <c r="C16" s="2" t="s">
        <v>4</v>
      </c>
      <c r="D16" s="3" t="s">
        <v>8</v>
      </c>
    </row>
  </sheetData>
  <mergeCells count="1">
    <mergeCell ref="B3:D3"/>
  </mergeCells>
  <hyperlinks>
    <hyperlink ref="D10" location="'Export Summary'!R1C1" display="Export Summary" xr:uid="{00000000-0004-0000-0000-000000000000}"/>
    <hyperlink ref="D10" location="'Sheet1'!R1C1" display="Sheet1" xr:uid="{00000000-0004-0000-0000-000001000000}"/>
    <hyperlink ref="D12" location="'Sheet2'!R1C1" display="Sheet2" xr:uid="{00000000-0004-0000-0000-000002000000}"/>
    <hyperlink ref="D14" location="'Sheet3'!R1C1" display="Sheet3" xr:uid="{00000000-0004-0000-0000-000003000000}"/>
    <hyperlink ref="D12" location="'Sheet1'!R1C1" display="Sheet1" xr:uid="{00000000-0004-0000-0000-000004000000}"/>
    <hyperlink ref="D14" location="'Sheet2'!R1C1" display="Sheet2" xr:uid="{00000000-0004-0000-0000-000005000000}"/>
    <hyperlink ref="D16" location="'Sheet3'!R1C1" display="Sheet3" xr:uid="{00000000-0004-0000-0000-000006000000}"/>
  </hyperlinks>
  <pageMargins left="1" right="1" top="1" bottom="1" header="0.25" footer="0.25"/>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4"/>
  <sheetViews>
    <sheetView showGridLines="0" tabSelected="1" workbookViewId="0"/>
  </sheetViews>
  <sheetFormatPr defaultColWidth="12.88671875" defaultRowHeight="15.45" customHeight="1" x14ac:dyDescent="0.25"/>
  <cols>
    <col min="1" max="1" width="48.21875" style="19" customWidth="1"/>
    <col min="2" max="3" width="12.77734375" style="19" hidden="1" customWidth="1"/>
    <col min="4" max="8" width="15.88671875" style="19" customWidth="1"/>
    <col min="9" max="10" width="13.44140625" style="19" customWidth="1"/>
    <col min="11" max="11" width="12.88671875" style="19" customWidth="1"/>
    <col min="12" max="16384" width="12.88671875" style="19"/>
  </cols>
  <sheetData>
    <row r="1" spans="1:10" ht="18" customHeight="1" x14ac:dyDescent="0.25">
      <c r="A1" s="20" t="s">
        <v>9</v>
      </c>
      <c r="B1" s="21"/>
      <c r="C1" s="21"/>
      <c r="D1" s="21"/>
      <c r="E1" s="21"/>
      <c r="F1" s="21"/>
      <c r="G1" s="21"/>
      <c r="H1" s="21"/>
      <c r="I1" s="21"/>
      <c r="J1" s="22"/>
    </row>
    <row r="2" spans="1:10" ht="18" customHeight="1" x14ac:dyDescent="0.25">
      <c r="A2" s="23" t="s">
        <v>10</v>
      </c>
      <c r="B2" s="24"/>
      <c r="C2" s="24"/>
      <c r="D2" s="24"/>
      <c r="E2" s="24"/>
      <c r="F2" s="24"/>
      <c r="G2" s="24"/>
      <c r="H2" s="24"/>
      <c r="I2" s="24"/>
      <c r="J2" s="25"/>
    </row>
    <row r="3" spans="1:10" ht="12" customHeight="1" x14ac:dyDescent="0.25">
      <c r="A3" s="26"/>
      <c r="B3" s="27">
        <v>2011</v>
      </c>
      <c r="C3" s="27">
        <v>2012</v>
      </c>
      <c r="D3" s="27">
        <v>2018</v>
      </c>
      <c r="E3" s="27">
        <v>2019</v>
      </c>
      <c r="F3" s="27">
        <v>2020</v>
      </c>
      <c r="G3" s="27">
        <v>2021</v>
      </c>
      <c r="H3" s="27">
        <v>2022</v>
      </c>
      <c r="I3" s="27">
        <v>2023</v>
      </c>
      <c r="J3" s="28"/>
    </row>
    <row r="4" spans="1:10" ht="12" customHeight="1" x14ac:dyDescent="0.25">
      <c r="A4" s="23" t="s">
        <v>11</v>
      </c>
      <c r="B4" s="29"/>
      <c r="C4" s="29"/>
      <c r="D4" s="29"/>
      <c r="E4" s="29"/>
      <c r="F4" s="29"/>
      <c r="G4" s="29"/>
      <c r="H4" s="29"/>
      <c r="I4" s="29"/>
      <c r="J4" s="25"/>
    </row>
    <row r="5" spans="1:10" ht="12" customHeight="1" x14ac:dyDescent="0.25">
      <c r="A5" s="30" t="s">
        <v>12</v>
      </c>
      <c r="B5" s="31"/>
      <c r="C5" s="31"/>
      <c r="D5" s="31"/>
      <c r="E5" s="31"/>
      <c r="F5" s="31"/>
      <c r="G5" s="31"/>
      <c r="H5" s="31"/>
      <c r="I5" s="31"/>
      <c r="J5" s="28"/>
    </row>
    <row r="6" spans="1:10" ht="12" customHeight="1" x14ac:dyDescent="0.25">
      <c r="A6" s="23" t="s">
        <v>13</v>
      </c>
      <c r="B6" s="29">
        <v>136606.12</v>
      </c>
      <c r="C6" s="29">
        <v>124211.21</v>
      </c>
      <c r="D6" s="29">
        <v>194024.17</v>
      </c>
      <c r="E6" s="29">
        <v>174825.84</v>
      </c>
      <c r="F6" s="29">
        <v>197155.95</v>
      </c>
      <c r="G6" s="29">
        <v>242394</v>
      </c>
      <c r="H6" s="29">
        <v>275671.38</v>
      </c>
      <c r="I6" s="29">
        <v>212885.51</v>
      </c>
      <c r="J6" s="25"/>
    </row>
    <row r="7" spans="1:10" ht="12" customHeight="1" x14ac:dyDescent="0.25">
      <c r="A7" s="30" t="s">
        <v>14</v>
      </c>
      <c r="B7" s="31">
        <f>B8-B6</f>
        <v>-12394.909999999989</v>
      </c>
      <c r="C7" s="31">
        <v>16890.349999999999</v>
      </c>
      <c r="D7" s="31">
        <f t="shared" ref="D7:I7" si="0">D8-D6</f>
        <v>-19198.330000000016</v>
      </c>
      <c r="E7" s="31">
        <f t="shared" si="0"/>
        <v>22330.110000000015</v>
      </c>
      <c r="F7" s="31">
        <f t="shared" si="0"/>
        <v>45238.049999999988</v>
      </c>
      <c r="G7" s="31">
        <f t="shared" si="0"/>
        <v>33277.380000000005</v>
      </c>
      <c r="H7" s="31">
        <f t="shared" si="0"/>
        <v>-62785.869999999995</v>
      </c>
      <c r="I7" s="31">
        <f t="shared" si="0"/>
        <v>37346.089999999997</v>
      </c>
      <c r="J7" s="28"/>
    </row>
    <row r="8" spans="1:10" ht="12" customHeight="1" x14ac:dyDescent="0.25">
      <c r="A8" s="23" t="s">
        <v>15</v>
      </c>
      <c r="B8" s="29">
        <v>124211.21</v>
      </c>
      <c r="C8" s="29">
        <v>141101.56</v>
      </c>
      <c r="D8" s="29">
        <v>174825.84</v>
      </c>
      <c r="E8" s="29">
        <v>197155.95</v>
      </c>
      <c r="F8" s="29">
        <v>242394</v>
      </c>
      <c r="G8" s="29">
        <v>275671.38</v>
      </c>
      <c r="H8" s="29">
        <v>212885.51</v>
      </c>
      <c r="I8" s="29">
        <v>250231.6</v>
      </c>
      <c r="J8" s="25"/>
    </row>
    <row r="9" spans="1:10" ht="12" customHeight="1" x14ac:dyDescent="0.25">
      <c r="A9" s="26"/>
      <c r="B9" s="31"/>
      <c r="C9" s="31"/>
      <c r="D9" s="31"/>
      <c r="E9" s="31"/>
      <c r="F9" s="31"/>
      <c r="G9" s="31"/>
      <c r="H9" s="31"/>
      <c r="I9" s="31"/>
      <c r="J9" s="28"/>
    </row>
    <row r="10" spans="1:10" ht="12" customHeight="1" x14ac:dyDescent="0.25">
      <c r="A10" s="23" t="s">
        <v>16</v>
      </c>
      <c r="B10" s="29"/>
      <c r="C10" s="29"/>
      <c r="D10" s="29"/>
      <c r="E10" s="29"/>
      <c r="F10" s="29"/>
      <c r="G10" s="29"/>
      <c r="H10" s="29"/>
      <c r="I10" s="29"/>
      <c r="J10" s="25"/>
    </row>
    <row r="11" spans="1:10" ht="12" customHeight="1" x14ac:dyDescent="0.25">
      <c r="A11" s="30" t="s">
        <v>13</v>
      </c>
      <c r="B11" s="31">
        <v>110146.97</v>
      </c>
      <c r="C11" s="31">
        <v>114577.39</v>
      </c>
      <c r="D11" s="31">
        <v>100370.24000000001</v>
      </c>
      <c r="E11" s="31">
        <v>93275.99</v>
      </c>
      <c r="F11" s="31">
        <v>95591.57</v>
      </c>
      <c r="G11" s="31">
        <v>95987.39</v>
      </c>
      <c r="H11" s="31">
        <v>87602.85</v>
      </c>
      <c r="I11" s="31">
        <v>68801.86</v>
      </c>
      <c r="J11" s="28"/>
    </row>
    <row r="12" spans="1:10" ht="12" customHeight="1" x14ac:dyDescent="0.25">
      <c r="A12" s="23" t="s">
        <v>14</v>
      </c>
      <c r="B12" s="29">
        <f>B13-B11</f>
        <v>4430.4199999999983</v>
      </c>
      <c r="C12" s="29">
        <v>3565.48</v>
      </c>
      <c r="D12" s="29">
        <f t="shared" ref="D12:I12" si="1">D13-D11</f>
        <v>-7094.25</v>
      </c>
      <c r="E12" s="29">
        <f t="shared" si="1"/>
        <v>2315.5800000000017</v>
      </c>
      <c r="F12" s="29">
        <f t="shared" si="1"/>
        <v>395.81999999999243</v>
      </c>
      <c r="G12" s="29">
        <f t="shared" si="1"/>
        <v>-8384.5399999999936</v>
      </c>
      <c r="H12" s="29">
        <f t="shared" si="1"/>
        <v>-18800.990000000005</v>
      </c>
      <c r="I12" s="29">
        <f t="shared" si="1"/>
        <v>-1884.7700000000041</v>
      </c>
      <c r="J12" s="25"/>
    </row>
    <row r="13" spans="1:10" ht="12" customHeight="1" x14ac:dyDescent="0.25">
      <c r="A13" s="30" t="s">
        <v>15</v>
      </c>
      <c r="B13" s="31">
        <v>114577.39</v>
      </c>
      <c r="C13" s="31">
        <v>118142.87</v>
      </c>
      <c r="D13" s="31">
        <v>93275.99</v>
      </c>
      <c r="E13" s="31">
        <v>95591.57</v>
      </c>
      <c r="F13" s="31">
        <v>95987.39</v>
      </c>
      <c r="G13" s="31">
        <v>87602.85</v>
      </c>
      <c r="H13" s="31">
        <v>68801.86</v>
      </c>
      <c r="I13" s="31">
        <v>66917.09</v>
      </c>
      <c r="J13" s="28"/>
    </row>
    <row r="14" spans="1:10" ht="12" customHeight="1" x14ac:dyDescent="0.25">
      <c r="A14" s="32"/>
      <c r="B14" s="29"/>
      <c r="C14" s="29"/>
      <c r="D14" s="29"/>
      <c r="E14" s="29"/>
      <c r="F14" s="29"/>
      <c r="G14" s="29"/>
      <c r="H14" s="29"/>
      <c r="I14" s="29"/>
      <c r="J14" s="25"/>
    </row>
    <row r="15" spans="1:10" ht="12" customHeight="1" x14ac:dyDescent="0.25">
      <c r="A15" s="30" t="s">
        <v>17</v>
      </c>
      <c r="B15" s="31">
        <f t="shared" ref="B15:I15" si="2">B8+B13</f>
        <v>238788.6</v>
      </c>
      <c r="C15" s="31">
        <f t="shared" si="2"/>
        <v>259244.43</v>
      </c>
      <c r="D15" s="31">
        <f t="shared" si="2"/>
        <v>268101.83</v>
      </c>
      <c r="E15" s="31">
        <f t="shared" si="2"/>
        <v>292747.52000000002</v>
      </c>
      <c r="F15" s="31">
        <f t="shared" si="2"/>
        <v>338381.39</v>
      </c>
      <c r="G15" s="31">
        <f t="shared" si="2"/>
        <v>363274.23</v>
      </c>
      <c r="H15" s="31">
        <f t="shared" si="2"/>
        <v>281687.37</v>
      </c>
      <c r="I15" s="31">
        <f t="shared" si="2"/>
        <v>317148.69</v>
      </c>
      <c r="J15" s="28"/>
    </row>
    <row r="16" spans="1:10" ht="12" customHeight="1" x14ac:dyDescent="0.25">
      <c r="A16" s="32"/>
      <c r="B16" s="29"/>
      <c r="C16" s="29"/>
      <c r="D16" s="29"/>
      <c r="E16" s="29"/>
      <c r="F16" s="29"/>
      <c r="G16" s="29"/>
      <c r="H16" s="29"/>
      <c r="I16" s="29"/>
      <c r="J16" s="25"/>
    </row>
    <row r="17" spans="1:10" ht="12" customHeight="1" x14ac:dyDescent="0.25">
      <c r="A17" s="30" t="s">
        <v>18</v>
      </c>
      <c r="B17" s="31">
        <v>2800</v>
      </c>
      <c r="C17" s="31">
        <v>3080</v>
      </c>
      <c r="D17" s="31">
        <v>10206</v>
      </c>
      <c r="E17" s="31">
        <v>10724</v>
      </c>
      <c r="F17" s="31">
        <v>10522</v>
      </c>
      <c r="G17" s="31">
        <v>13535</v>
      </c>
      <c r="H17" s="31">
        <v>14531</v>
      </c>
      <c r="I17" s="31">
        <v>11267</v>
      </c>
      <c r="J17" s="28"/>
    </row>
    <row r="18" spans="1:10" ht="12" customHeight="1" x14ac:dyDescent="0.25">
      <c r="A18" s="32"/>
      <c r="B18" s="29"/>
      <c r="C18" s="29"/>
      <c r="D18" s="29"/>
      <c r="E18" s="29"/>
      <c r="F18" s="29"/>
      <c r="G18" s="29"/>
      <c r="H18" s="29"/>
      <c r="I18" s="29"/>
      <c r="J18" s="25"/>
    </row>
    <row r="19" spans="1:10" ht="12" customHeight="1" x14ac:dyDescent="0.25">
      <c r="A19" s="30" t="s">
        <v>19</v>
      </c>
      <c r="B19" s="31"/>
      <c r="C19" s="31"/>
      <c r="D19" s="31"/>
      <c r="E19" s="31"/>
      <c r="F19" s="31"/>
      <c r="G19" s="31"/>
      <c r="H19" s="31"/>
      <c r="I19" s="31"/>
      <c r="J19" s="28"/>
    </row>
    <row r="20" spans="1:10" ht="12" customHeight="1" x14ac:dyDescent="0.25">
      <c r="A20" s="23" t="s">
        <v>20</v>
      </c>
      <c r="B20" s="29">
        <v>1891.12</v>
      </c>
      <c r="C20" s="29">
        <v>2784.29</v>
      </c>
      <c r="D20" s="29">
        <v>6630.52</v>
      </c>
      <c r="E20" s="29">
        <v>6637.19</v>
      </c>
      <c r="F20" s="29">
        <v>4642.29</v>
      </c>
      <c r="G20" s="29">
        <v>5165.9799999999996</v>
      </c>
      <c r="H20" s="29">
        <v>4176.66</v>
      </c>
      <c r="I20" s="29">
        <v>2688.77</v>
      </c>
      <c r="J20" s="25"/>
    </row>
    <row r="21" spans="1:10" ht="12" customHeight="1" x14ac:dyDescent="0.25">
      <c r="A21" s="30" t="s">
        <v>21</v>
      </c>
      <c r="B21" s="31">
        <v>-75</v>
      </c>
      <c r="C21" s="31">
        <v>-374.55</v>
      </c>
      <c r="D21" s="31">
        <v>1500</v>
      </c>
      <c r="E21" s="31">
        <v>-4000</v>
      </c>
      <c r="F21" s="31">
        <v>1500</v>
      </c>
      <c r="G21" s="31">
        <v>1000</v>
      </c>
      <c r="H21" s="31">
        <v>1500</v>
      </c>
      <c r="I21" s="31">
        <v>0</v>
      </c>
      <c r="J21" s="28"/>
    </row>
    <row r="22" spans="1:10" ht="12" customHeight="1" x14ac:dyDescent="0.25">
      <c r="A22" s="23" t="s">
        <v>22</v>
      </c>
      <c r="B22" s="29">
        <v>968.17</v>
      </c>
      <c r="C22" s="29">
        <v>264.66000000000003</v>
      </c>
      <c r="D22" s="29">
        <v>1506.67</v>
      </c>
      <c r="E22" s="29">
        <v>2005.1</v>
      </c>
      <c r="F22" s="29">
        <v>2023.69</v>
      </c>
      <c r="G22" s="29">
        <v>10.68</v>
      </c>
      <c r="H22" s="29">
        <v>12.11</v>
      </c>
      <c r="I22" s="29">
        <v>5.1100000000000003</v>
      </c>
      <c r="J22" s="25"/>
    </row>
    <row r="23" spans="1:10" ht="12" customHeight="1" x14ac:dyDescent="0.25">
      <c r="A23" s="30" t="s">
        <v>15</v>
      </c>
      <c r="B23" s="31">
        <f>SUM(B20:B22)</f>
        <v>2784.29</v>
      </c>
      <c r="C23" s="31">
        <f>SUM(C20:C22)</f>
        <v>2674.3999999999996</v>
      </c>
      <c r="D23" s="31">
        <f>D20-D21+D22</f>
        <v>6637.1900000000005</v>
      </c>
      <c r="E23" s="31">
        <f>E20+E21+E22</f>
        <v>4642.2899999999991</v>
      </c>
      <c r="F23" s="31">
        <v>5165.9799999999996</v>
      </c>
      <c r="G23" s="31">
        <f>G20-G21+G22</f>
        <v>4176.66</v>
      </c>
      <c r="H23" s="31">
        <f>H20-H21+H22</f>
        <v>2688.77</v>
      </c>
      <c r="I23" s="31">
        <f>I20-I21+I22</f>
        <v>2693.88</v>
      </c>
      <c r="J23" s="28"/>
    </row>
    <row r="24" spans="1:10" ht="12" customHeight="1" x14ac:dyDescent="0.25">
      <c r="A24" s="32"/>
      <c r="B24" s="24"/>
      <c r="C24" s="29"/>
      <c r="D24" s="29"/>
      <c r="E24" s="29"/>
      <c r="F24" s="29"/>
      <c r="G24" s="29"/>
      <c r="H24" s="29"/>
      <c r="I24" s="29"/>
      <c r="J24" s="25"/>
    </row>
    <row r="25" spans="1:10" ht="12" customHeight="1" x14ac:dyDescent="0.25">
      <c r="A25" s="30" t="s">
        <v>23</v>
      </c>
      <c r="B25" s="31"/>
      <c r="C25" s="31"/>
      <c r="D25" s="31"/>
      <c r="E25" s="31"/>
      <c r="F25" s="31"/>
      <c r="G25" s="31"/>
      <c r="H25" s="31"/>
      <c r="I25" s="31"/>
      <c r="J25" s="28"/>
    </row>
    <row r="26" spans="1:10" ht="12" customHeight="1" x14ac:dyDescent="0.25">
      <c r="A26" s="23" t="s">
        <v>20</v>
      </c>
      <c r="B26" s="29">
        <v>5034.6899999999996</v>
      </c>
      <c r="C26" s="29">
        <v>6156.44</v>
      </c>
      <c r="D26" s="29">
        <v>4247.24</v>
      </c>
      <c r="E26" s="29">
        <v>2827.12</v>
      </c>
      <c r="F26" s="29">
        <v>2848.15</v>
      </c>
      <c r="G26" s="29">
        <v>2848.15</v>
      </c>
      <c r="H26" s="29">
        <v>2848.15</v>
      </c>
      <c r="I26" s="29">
        <v>2848.15</v>
      </c>
      <c r="J26" s="25"/>
    </row>
    <row r="27" spans="1:10" ht="12" customHeight="1" x14ac:dyDescent="0.25">
      <c r="A27" s="30" t="s">
        <v>24</v>
      </c>
      <c r="B27" s="31">
        <v>0</v>
      </c>
      <c r="C27" s="31">
        <v>-2500</v>
      </c>
      <c r="D27" s="31">
        <v>11626.12</v>
      </c>
      <c r="E27" s="31">
        <v>0</v>
      </c>
      <c r="F27" s="31">
        <v>0</v>
      </c>
      <c r="G27" s="31">
        <v>0</v>
      </c>
      <c r="H27" s="31">
        <v>0</v>
      </c>
      <c r="I27" s="31">
        <v>240</v>
      </c>
      <c r="J27" s="28"/>
    </row>
    <row r="28" spans="1:10" ht="12" customHeight="1" x14ac:dyDescent="0.25">
      <c r="A28" s="23" t="s">
        <v>25</v>
      </c>
      <c r="B28" s="29">
        <v>1121.75</v>
      </c>
      <c r="C28" s="29">
        <v>399.87</v>
      </c>
      <c r="D28" s="29">
        <v>10206</v>
      </c>
      <c r="E28" s="29">
        <v>21.03</v>
      </c>
      <c r="F28" s="29">
        <v>0</v>
      </c>
      <c r="G28" s="29">
        <v>0</v>
      </c>
      <c r="H28" s="29">
        <v>0</v>
      </c>
      <c r="I28" s="29">
        <v>0</v>
      </c>
      <c r="J28" s="25"/>
    </row>
    <row r="29" spans="1:10" ht="12" customHeight="1" x14ac:dyDescent="0.25">
      <c r="A29" s="30" t="s">
        <v>15</v>
      </c>
      <c r="B29" s="31">
        <f>B26-B27+B28</f>
        <v>6156.44</v>
      </c>
      <c r="C29" s="31">
        <f>SUM(C26:C28)</f>
        <v>4056.3099999999995</v>
      </c>
      <c r="D29" s="31">
        <f t="shared" ref="D29:I29" si="3">D26+-D27+D28</f>
        <v>2827.119999999999</v>
      </c>
      <c r="E29" s="31">
        <f t="shared" si="3"/>
        <v>2848.15</v>
      </c>
      <c r="F29" s="31">
        <f t="shared" si="3"/>
        <v>2848.15</v>
      </c>
      <c r="G29" s="31">
        <f t="shared" si="3"/>
        <v>2848.15</v>
      </c>
      <c r="H29" s="31">
        <f t="shared" si="3"/>
        <v>2848.15</v>
      </c>
      <c r="I29" s="31">
        <f t="shared" si="3"/>
        <v>2608.15</v>
      </c>
      <c r="J29" s="28"/>
    </row>
    <row r="30" spans="1:10" ht="12" customHeight="1" x14ac:dyDescent="0.25">
      <c r="A30" s="32"/>
      <c r="B30" s="29"/>
      <c r="C30" s="29"/>
      <c r="D30" s="29"/>
      <c r="E30" s="29"/>
      <c r="F30" s="29"/>
      <c r="G30" s="29"/>
      <c r="H30" s="29"/>
      <c r="I30" s="29"/>
      <c r="J30" s="25"/>
    </row>
    <row r="31" spans="1:10" ht="12" customHeight="1" x14ac:dyDescent="0.25">
      <c r="A31" s="30" t="s">
        <v>26</v>
      </c>
      <c r="B31" s="31"/>
      <c r="C31" s="31"/>
      <c r="D31" s="31"/>
      <c r="E31" s="31"/>
      <c r="F31" s="31"/>
      <c r="G31" s="31"/>
      <c r="H31" s="31"/>
      <c r="I31" s="31"/>
      <c r="J31" s="28"/>
    </row>
    <row r="32" spans="1:10" ht="12" customHeight="1" x14ac:dyDescent="0.25">
      <c r="A32" s="23" t="s">
        <v>20</v>
      </c>
      <c r="B32" s="29">
        <v>10836.86</v>
      </c>
      <c r="C32" s="29">
        <v>10928.58</v>
      </c>
      <c r="D32" s="29">
        <v>5234.51</v>
      </c>
      <c r="E32" s="29">
        <v>5242.03</v>
      </c>
      <c r="F32" s="29">
        <v>5242.03</v>
      </c>
      <c r="G32" s="29">
        <v>5261.32</v>
      </c>
      <c r="H32" s="29">
        <v>5289.26</v>
      </c>
      <c r="I32" s="29">
        <v>5340.52</v>
      </c>
      <c r="J32" s="25"/>
    </row>
    <row r="33" spans="1:10" ht="12" customHeight="1" x14ac:dyDescent="0.25">
      <c r="A33" s="30" t="s">
        <v>24</v>
      </c>
      <c r="B33" s="31">
        <v>0</v>
      </c>
      <c r="C33" s="31">
        <v>0</v>
      </c>
      <c r="D33" s="31">
        <v>0</v>
      </c>
      <c r="E33" s="31">
        <v>0</v>
      </c>
      <c r="F33" s="31">
        <v>0</v>
      </c>
      <c r="G33" s="31">
        <v>0</v>
      </c>
      <c r="H33" s="31">
        <v>0</v>
      </c>
      <c r="I33" s="31">
        <v>0</v>
      </c>
      <c r="J33" s="28"/>
    </row>
    <row r="34" spans="1:10" ht="12" customHeight="1" x14ac:dyDescent="0.25">
      <c r="A34" s="23" t="s">
        <v>25</v>
      </c>
      <c r="B34" s="29">
        <v>91.72</v>
      </c>
      <c r="C34" s="29">
        <v>26514.25</v>
      </c>
      <c r="D34" s="29">
        <v>7.52</v>
      </c>
      <c r="E34" s="29">
        <v>11.1</v>
      </c>
      <c r="F34" s="29">
        <v>19.29</v>
      </c>
      <c r="G34" s="29">
        <v>27.94</v>
      </c>
      <c r="H34" s="29">
        <v>51.26</v>
      </c>
      <c r="I34" s="29">
        <v>51.26</v>
      </c>
      <c r="J34" s="25"/>
    </row>
    <row r="35" spans="1:10" ht="12" customHeight="1" x14ac:dyDescent="0.25">
      <c r="A35" s="30" t="s">
        <v>15</v>
      </c>
      <c r="B35" s="31">
        <f>B32+B33+B34</f>
        <v>10928.58</v>
      </c>
      <c r="C35" s="31">
        <f>SUM(C32:C34)</f>
        <v>37442.83</v>
      </c>
      <c r="D35" s="31">
        <f t="shared" ref="D35:I35" si="4">D32-D33+D34</f>
        <v>5242.0300000000007</v>
      </c>
      <c r="E35" s="31">
        <f t="shared" si="4"/>
        <v>5253.13</v>
      </c>
      <c r="F35" s="31">
        <f t="shared" si="4"/>
        <v>5261.32</v>
      </c>
      <c r="G35" s="31">
        <f t="shared" si="4"/>
        <v>5289.2599999999993</v>
      </c>
      <c r="H35" s="31">
        <f t="shared" si="4"/>
        <v>5340.52</v>
      </c>
      <c r="I35" s="31">
        <f t="shared" si="4"/>
        <v>5391.7800000000007</v>
      </c>
      <c r="J35" s="28"/>
    </row>
    <row r="36" spans="1:10" ht="12" customHeight="1" x14ac:dyDescent="0.25">
      <c r="A36" s="23" t="s">
        <v>27</v>
      </c>
      <c r="B36" s="29">
        <f>B15+B23+B29+B35</f>
        <v>258657.91</v>
      </c>
      <c r="C36" s="29">
        <f>C15+C23+C29+C35</f>
        <v>303417.97000000003</v>
      </c>
      <c r="D36" s="29">
        <f>D8+D13+D23+D29+D35</f>
        <v>282808.17000000004</v>
      </c>
      <c r="E36" s="29">
        <f>E8+E13+E23+E29+E35</f>
        <v>305491.09000000003</v>
      </c>
      <c r="F36" s="29">
        <f>F8+F13+F23+F29+F35</f>
        <v>351656.84</v>
      </c>
      <c r="G36" s="29">
        <f>G8+G13+G23+G29+G35+F39</f>
        <v>375588.3</v>
      </c>
      <c r="H36" s="29">
        <f>H8+H13+H23+H29+H35+G39</f>
        <v>292564.81000000006</v>
      </c>
      <c r="I36" s="29">
        <f>I8+I13+I23+I29+I35+H39</f>
        <v>327842.50000000006</v>
      </c>
      <c r="J36" s="25"/>
    </row>
    <row r="37" spans="1:10" ht="12" customHeight="1" x14ac:dyDescent="0.25">
      <c r="A37" s="26"/>
      <c r="B37" s="31"/>
      <c r="C37" s="31"/>
      <c r="D37" s="31"/>
      <c r="E37" s="31"/>
      <c r="F37" s="31"/>
      <c r="G37" s="31"/>
      <c r="H37" s="31"/>
      <c r="I37" s="33"/>
      <c r="J37" s="28"/>
    </row>
    <row r="38" spans="1:10" ht="12" customHeight="1" x14ac:dyDescent="0.25">
      <c r="A38" s="23" t="s">
        <v>28</v>
      </c>
      <c r="B38" s="29"/>
      <c r="C38" s="29"/>
      <c r="D38" s="29"/>
      <c r="E38" s="29"/>
      <c r="F38" s="29"/>
      <c r="G38" s="29"/>
      <c r="H38" s="29"/>
      <c r="I38" s="24"/>
      <c r="J38" s="25"/>
    </row>
    <row r="39" spans="1:10" ht="12" customHeight="1" x14ac:dyDescent="0.25">
      <c r="A39" s="30" t="s">
        <v>29</v>
      </c>
      <c r="B39" s="31"/>
      <c r="C39" s="33"/>
      <c r="D39" s="33"/>
      <c r="E39" s="33"/>
      <c r="F39" s="33"/>
      <c r="G39" s="33"/>
      <c r="H39" s="33"/>
      <c r="I39" s="33"/>
      <c r="J39" s="28"/>
    </row>
    <row r="40" spans="1:10" ht="12" customHeight="1" x14ac:dyDescent="0.25">
      <c r="A40" s="32"/>
      <c r="B40" s="34" t="s">
        <v>30</v>
      </c>
      <c r="C40" s="24"/>
      <c r="D40" s="24"/>
      <c r="E40" s="24"/>
      <c r="F40" s="24"/>
      <c r="G40" s="24"/>
      <c r="H40" s="24"/>
      <c r="I40" s="24"/>
      <c r="J40" s="25"/>
    </row>
    <row r="41" spans="1:10" ht="12" customHeight="1" x14ac:dyDescent="0.25">
      <c r="A41" s="30" t="s">
        <v>31</v>
      </c>
      <c r="B41" s="31"/>
      <c r="C41" s="33"/>
      <c r="D41" s="33"/>
      <c r="E41" s="33"/>
      <c r="F41" s="33"/>
      <c r="G41" s="33"/>
      <c r="H41" s="33"/>
      <c r="I41" s="33"/>
      <c r="J41" s="28"/>
    </row>
    <row r="42" spans="1:10" ht="12" customHeight="1" x14ac:dyDescent="0.25">
      <c r="A42" s="23" t="s">
        <v>32</v>
      </c>
      <c r="B42" s="29"/>
      <c r="C42" s="24"/>
      <c r="D42" s="35"/>
      <c r="E42" s="35"/>
      <c r="F42" s="35"/>
      <c r="G42" s="35"/>
      <c r="H42" s="35"/>
      <c r="I42" s="24"/>
      <c r="J42" s="25"/>
    </row>
    <row r="43" spans="1:10" ht="12" customHeight="1" x14ac:dyDescent="0.25">
      <c r="A43" s="30" t="s">
        <v>33</v>
      </c>
      <c r="B43" s="31"/>
      <c r="C43" s="33"/>
      <c r="D43" s="31"/>
      <c r="E43" s="31"/>
      <c r="F43" s="31"/>
      <c r="G43" s="31"/>
      <c r="H43" s="31"/>
      <c r="I43" s="33"/>
      <c r="J43" s="28"/>
    </row>
    <row r="44" spans="1:10" ht="12" customHeight="1" x14ac:dyDescent="0.25">
      <c r="A44" s="23" t="s">
        <v>34</v>
      </c>
      <c r="B44" s="29"/>
      <c r="C44" s="24"/>
      <c r="D44" s="29"/>
      <c r="E44" s="29"/>
      <c r="F44" s="29"/>
      <c r="G44" s="29"/>
      <c r="H44" s="29"/>
      <c r="I44" s="24"/>
      <c r="J44" s="25"/>
    </row>
    <row r="45" spans="1:10" ht="12" customHeight="1" x14ac:dyDescent="0.25">
      <c r="A45" s="26"/>
      <c r="B45" s="31"/>
      <c r="C45" s="33"/>
      <c r="D45" s="33"/>
      <c r="E45" s="33"/>
      <c r="F45" s="33"/>
      <c r="G45" s="33"/>
      <c r="H45" s="33"/>
      <c r="I45" s="33"/>
      <c r="J45" s="28"/>
    </row>
    <row r="46" spans="1:10" ht="12" customHeight="1" x14ac:dyDescent="0.25">
      <c r="A46" s="23" t="s">
        <v>35</v>
      </c>
      <c r="B46" s="29"/>
      <c r="C46" s="29"/>
      <c r="D46" s="24"/>
      <c r="E46" s="24"/>
      <c r="F46" s="24"/>
      <c r="G46" s="24"/>
      <c r="H46" s="24"/>
      <c r="I46" s="24"/>
      <c r="J46" s="25"/>
    </row>
    <row r="47" spans="1:10" ht="12" customHeight="1" x14ac:dyDescent="0.25">
      <c r="A47" s="30" t="s">
        <v>36</v>
      </c>
      <c r="B47" s="36" t="s">
        <v>30</v>
      </c>
      <c r="C47" s="33"/>
      <c r="D47" s="33"/>
      <c r="E47" s="33"/>
      <c r="F47" s="33"/>
      <c r="G47" s="33"/>
      <c r="H47" s="33"/>
      <c r="I47" s="33"/>
      <c r="J47" s="28"/>
    </row>
    <row r="48" spans="1:10" ht="14.25" customHeight="1" x14ac:dyDescent="0.25">
      <c r="A48" s="32"/>
      <c r="B48" s="34" t="s">
        <v>30</v>
      </c>
      <c r="C48" s="24"/>
      <c r="D48" s="24"/>
      <c r="E48" s="24"/>
      <c r="F48" s="24"/>
      <c r="G48" s="24"/>
      <c r="H48" s="24"/>
      <c r="I48" s="24"/>
      <c r="J48" s="25"/>
    </row>
    <row r="49" spans="1:10" ht="15.75" customHeight="1" x14ac:dyDescent="0.25">
      <c r="A49" s="26"/>
      <c r="B49" s="36" t="s">
        <v>30</v>
      </c>
      <c r="C49" s="33"/>
      <c r="D49" s="33"/>
      <c r="E49" s="33"/>
      <c r="F49" s="33"/>
      <c r="G49" s="33"/>
      <c r="H49" s="33"/>
      <c r="I49" s="33"/>
      <c r="J49" s="28"/>
    </row>
    <row r="50" spans="1:10" ht="15.75" customHeight="1" x14ac:dyDescent="0.25">
      <c r="A50" s="32"/>
      <c r="B50" s="34" t="s">
        <v>30</v>
      </c>
      <c r="C50" s="24"/>
      <c r="D50" s="24"/>
      <c r="E50" s="24"/>
      <c r="F50" s="24"/>
      <c r="G50" s="24"/>
      <c r="H50" s="24"/>
      <c r="I50" s="24"/>
      <c r="J50" s="25"/>
    </row>
    <row r="51" spans="1:10" ht="9.9" customHeight="1" x14ac:dyDescent="0.25">
      <c r="A51" s="26"/>
      <c r="B51" s="36" t="s">
        <v>30</v>
      </c>
      <c r="C51" s="33"/>
      <c r="D51" s="33"/>
      <c r="E51" s="33"/>
      <c r="F51" s="33"/>
      <c r="G51" s="33"/>
      <c r="H51" s="33"/>
      <c r="I51" s="33"/>
      <c r="J51" s="28"/>
    </row>
    <row r="52" spans="1:10" ht="9.9" customHeight="1" x14ac:dyDescent="0.25">
      <c r="A52" s="32"/>
      <c r="B52" s="34" t="s">
        <v>37</v>
      </c>
      <c r="C52" s="24"/>
      <c r="D52" s="24"/>
      <c r="E52" s="24"/>
      <c r="F52" s="24"/>
      <c r="G52" s="24"/>
      <c r="H52" s="24"/>
      <c r="I52" s="24"/>
      <c r="J52" s="25"/>
    </row>
    <row r="53" spans="1:10" ht="13.65" customHeight="1" x14ac:dyDescent="0.25">
      <c r="A53" s="26"/>
      <c r="B53" s="36" t="s">
        <v>30</v>
      </c>
      <c r="C53" s="33"/>
      <c r="D53" s="33"/>
      <c r="E53" s="33"/>
      <c r="F53" s="33"/>
      <c r="G53" s="33"/>
      <c r="H53" s="33"/>
      <c r="I53" s="33"/>
      <c r="J53" s="28"/>
    </row>
    <row r="54" spans="1:10" ht="13.65" customHeight="1" x14ac:dyDescent="0.25">
      <c r="A54" s="37"/>
      <c r="B54" s="38" t="s">
        <v>30</v>
      </c>
      <c r="C54" s="39"/>
      <c r="D54" s="39"/>
      <c r="E54" s="39"/>
      <c r="F54" s="39"/>
      <c r="G54" s="39"/>
      <c r="H54" s="39"/>
      <c r="I54" s="39"/>
      <c r="J54" s="40"/>
    </row>
  </sheetData>
  <pageMargins left="0.5" right="0.4" top="0.6" bottom="0.6" header="0.5" footer="0.75"/>
  <pageSetup orientation="landscape"/>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
  <sheetViews>
    <sheetView showGridLines="0" workbookViewId="0"/>
  </sheetViews>
  <sheetFormatPr defaultColWidth="12.88671875" defaultRowHeight="12.75" customHeight="1" x14ac:dyDescent="0.25"/>
  <cols>
    <col min="1" max="1" width="56.6640625" style="4" customWidth="1"/>
    <col min="2" max="2" width="19.88671875" style="4" customWidth="1"/>
    <col min="3" max="3" width="21.88671875" style="4" customWidth="1"/>
    <col min="4" max="4" width="17.6640625" style="4" customWidth="1"/>
    <col min="5" max="5" width="17.33203125" style="4" customWidth="1"/>
    <col min="6" max="6" width="12.88671875" style="4" customWidth="1"/>
    <col min="7" max="16384" width="12.88671875" style="4"/>
  </cols>
  <sheetData>
    <row r="1" spans="1:5" ht="13.65" customHeight="1" x14ac:dyDescent="0.25">
      <c r="A1" s="41"/>
      <c r="B1" s="42"/>
      <c r="C1" s="42"/>
      <c r="D1" s="42"/>
      <c r="E1" s="43"/>
    </row>
    <row r="2" spans="1:5" ht="13.65" customHeight="1" x14ac:dyDescent="0.25">
      <c r="A2" s="44"/>
      <c r="B2" s="45"/>
      <c r="C2" s="45"/>
      <c r="D2" s="45"/>
      <c r="E2" s="46"/>
    </row>
    <row r="3" spans="1:5" ht="13.65" customHeight="1" x14ac:dyDescent="0.25">
      <c r="A3" s="44"/>
      <c r="B3" s="45"/>
      <c r="C3" s="45"/>
      <c r="D3" s="45"/>
      <c r="E3" s="46"/>
    </row>
    <row r="4" spans="1:5" ht="13.65" customHeight="1" x14ac:dyDescent="0.25">
      <c r="A4" s="44"/>
      <c r="B4" s="45"/>
      <c r="C4" s="45"/>
      <c r="D4" s="45"/>
      <c r="E4" s="46"/>
    </row>
    <row r="5" spans="1:5" ht="13.65" customHeight="1" x14ac:dyDescent="0.25">
      <c r="A5" s="44"/>
      <c r="B5" s="45"/>
      <c r="C5" s="45"/>
      <c r="D5" s="45"/>
      <c r="E5" s="46"/>
    </row>
    <row r="6" spans="1:5" ht="13.65" customHeight="1" x14ac:dyDescent="0.25">
      <c r="A6" s="44"/>
      <c r="B6" s="45"/>
      <c r="C6" s="45"/>
      <c r="D6" s="45"/>
      <c r="E6" s="46"/>
    </row>
    <row r="7" spans="1:5" ht="13.65" customHeight="1" x14ac:dyDescent="0.25">
      <c r="A7" s="44"/>
      <c r="B7" s="45"/>
      <c r="C7" s="45"/>
      <c r="D7" s="45"/>
      <c r="E7" s="46"/>
    </row>
    <row r="8" spans="1:5" ht="13.65" customHeight="1" x14ac:dyDescent="0.25">
      <c r="A8" s="44"/>
      <c r="B8" s="45"/>
      <c r="C8" s="45"/>
      <c r="D8" s="45"/>
      <c r="E8" s="46"/>
    </row>
    <row r="9" spans="1:5" ht="13.65" customHeight="1" x14ac:dyDescent="0.25">
      <c r="A9" s="44"/>
      <c r="B9" s="45"/>
      <c r="C9" s="45"/>
      <c r="D9" s="45"/>
      <c r="E9" s="46"/>
    </row>
    <row r="10" spans="1:5" ht="13.65" customHeight="1" x14ac:dyDescent="0.25">
      <c r="A10" s="47"/>
      <c r="B10" s="48"/>
      <c r="C10" s="48"/>
      <c r="D10" s="48"/>
      <c r="E10" s="49"/>
    </row>
  </sheetData>
  <pageMargins left="0.5" right="0.4" top="0.6" bottom="0.6" header="0.5" footer="0.75"/>
  <pageSetup orientation="landscape"/>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0"/>
  <sheetViews>
    <sheetView showGridLines="0" workbookViewId="0"/>
  </sheetViews>
  <sheetFormatPr defaultColWidth="12.88671875" defaultRowHeight="12.75" customHeight="1" x14ac:dyDescent="0.25"/>
  <cols>
    <col min="1" max="1" width="56.6640625" style="4" customWidth="1"/>
    <col min="2" max="2" width="19.88671875" style="4" customWidth="1"/>
    <col min="3" max="3" width="21.88671875" style="4" customWidth="1"/>
    <col min="4" max="4" width="17.6640625" style="4" customWidth="1"/>
    <col min="5" max="5" width="17.33203125" style="4" customWidth="1"/>
    <col min="6" max="6" width="12.88671875" style="4" customWidth="1"/>
    <col min="7" max="16384" width="12.88671875" style="4"/>
  </cols>
  <sheetData>
    <row r="1" spans="1:5" ht="13.65" customHeight="1" x14ac:dyDescent="0.25">
      <c r="A1" s="41"/>
      <c r="B1" s="42"/>
      <c r="C1" s="42"/>
      <c r="D1" s="42"/>
      <c r="E1" s="43"/>
    </row>
    <row r="2" spans="1:5" ht="13.65" customHeight="1" x14ac:dyDescent="0.25">
      <c r="A2" s="44"/>
      <c r="B2" s="45"/>
      <c r="C2" s="45"/>
      <c r="D2" s="45"/>
      <c r="E2" s="46"/>
    </row>
    <row r="3" spans="1:5" ht="13.65" customHeight="1" x14ac:dyDescent="0.25">
      <c r="A3" s="44"/>
      <c r="B3" s="45"/>
      <c r="C3" s="45"/>
      <c r="D3" s="45"/>
      <c r="E3" s="46"/>
    </row>
    <row r="4" spans="1:5" ht="13.65" customHeight="1" x14ac:dyDescent="0.25">
      <c r="A4" s="44"/>
      <c r="B4" s="45"/>
      <c r="C4" s="45"/>
      <c r="D4" s="45"/>
      <c r="E4" s="46"/>
    </row>
    <row r="5" spans="1:5" ht="13.65" customHeight="1" x14ac:dyDescent="0.25">
      <c r="A5" s="44"/>
      <c r="B5" s="45"/>
      <c r="C5" s="45"/>
      <c r="D5" s="45"/>
      <c r="E5" s="46"/>
    </row>
    <row r="6" spans="1:5" ht="13.65" customHeight="1" x14ac:dyDescent="0.25">
      <c r="A6" s="44"/>
      <c r="B6" s="45"/>
      <c r="C6" s="45"/>
      <c r="D6" s="45"/>
      <c r="E6" s="46"/>
    </row>
    <row r="7" spans="1:5" ht="13.65" customHeight="1" x14ac:dyDescent="0.25">
      <c r="A7" s="44"/>
      <c r="B7" s="45"/>
      <c r="C7" s="45"/>
      <c r="D7" s="45"/>
      <c r="E7" s="46"/>
    </row>
    <row r="8" spans="1:5" ht="13.65" customHeight="1" x14ac:dyDescent="0.25">
      <c r="A8" s="44"/>
      <c r="B8" s="45"/>
      <c r="C8" s="45"/>
      <c r="D8" s="45"/>
      <c r="E8" s="46"/>
    </row>
    <row r="9" spans="1:5" ht="13.65" customHeight="1" x14ac:dyDescent="0.25">
      <c r="A9" s="44"/>
      <c r="B9" s="45"/>
      <c r="C9" s="45"/>
      <c r="D9" s="45"/>
      <c r="E9" s="46"/>
    </row>
    <row r="10" spans="1:5" ht="13.65" customHeight="1" x14ac:dyDescent="0.25">
      <c r="A10" s="47"/>
      <c r="B10" s="48"/>
      <c r="C10" s="48"/>
      <c r="D10" s="48"/>
      <c r="E10" s="49"/>
    </row>
  </sheetData>
  <pageMargins left="0.5" right="0.4" top="0.6" bottom="0.6" header="0.5" footer="0.75"/>
  <pageSetup orientation="landscape"/>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Export Summary</vt: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United Parish of Lunenburg</dc:creator>
  <cp:lastModifiedBy>United Parish of Lunenburg</cp:lastModifiedBy>
  <dcterms:created xsi:type="dcterms:W3CDTF">2024-01-18T22:01:47Z</dcterms:created>
  <dcterms:modified xsi:type="dcterms:W3CDTF">2024-01-18T22:01:52Z</dcterms:modified>
</cp:coreProperties>
</file>